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<sst xmlns="http://schemas.openxmlformats.org/spreadsheetml/2006/main" count="129" uniqueCount="117">
  <si>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</si>
  <si>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</si>
  <si>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</si>
  <si>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</si>
  <si>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</si>
  <si>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</si>
  <si>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</si>
  <si>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</si>
  <si>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</si>
  <si>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</si>
  <si>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</si>
  <si>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</si>
  <si>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</si>
  <si>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</si>
  <si>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</si>
  <si>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</si>
  <si>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</si>
  <si>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</si>
  <si>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</si>
  <si>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</si>
  <si>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</si>
  <si>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</si>
  <si>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</si>
  <si>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</si>
  <si>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</si>
  <si>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</si>
  <si>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</si>
  <si>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</si>
  <si>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</si>
  <si>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</si>
  <si>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</si>
  <si>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</si>
  <si>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</si>
  <si>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</si>
  <si>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</si>
  <si>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</si>
  <si>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</si>
  <si>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</si>
  <si>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</si>
  <si>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</si>
  <si>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</si>
  <si>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</si>
  <si>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</si>
  <si>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</si>
  <si>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</si>
  <si>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</si>
  <si>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</si>
  <si>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</si>
  <si>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</si>
  <si>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</si>
  <si>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</si>
  <si>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</si>
  <si>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</si>
  <si>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</si>
  <si>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</si>
  <si>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</si>
  <si>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</si>
  <si>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</si>
  <si>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</si>
  <si>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</si>
  <si>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</si>
  <si>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</si>
  <si>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</si>
  <si>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</si>
  <si>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</si>
  <si>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</si>
  <si>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</si>
  <si>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</si>
  <si>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</si>
  <si>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</si>
  <si>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</si>
  <si>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</si>
  <si>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</si>
  <si>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</si>
  <si>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</si>
  <si>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</si>
  <si>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</si>
  <si>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</si>
  <si>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</si>
  <si>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</si>
  <si>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</si>
  <si>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</si>
  <si>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</si>
  <si>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</si>
  <si>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</si>
  <si>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</si>
  <si>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</si>
  <si>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</si>
  <si>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</si>
  <si>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</si>
  <si>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</si>
  <si>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</si>
  <si>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</si>
  <si>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</si>
  <si>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</si>
  <si>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</si>
  <si>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</si>
  <si>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</si>
  <si>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</si>
  <si>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Totalprotein</t>
  </si>
  <si>
    <t>TP2 (05171385190)</t>
  </si>
  <si>
    <t>TP2 i romtemperatur</t>
  </si>
  <si>
    <t>Kolorimetrisk analyse.</t>
  </si>
  <si>
    <t xml:space="preserve">Prøve 1-4 er analysert i batch 10.8.2016 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</si>
  <si>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</si>
  <si>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 xml:space="preserve">Alliquotert og satt lysbeskyttet i frys frem til analysering. Siste alliquot (168 timer) er ikke fryst siden den ble analysert fra 168-171 timer etter prøvetaking. </t>
  </si>
  <si>
    <t>Vacuette (serum)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</si>
  <si>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</si>
  <si>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</si>
  <si>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</si>
  <si>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Roche cobas 8000, c702</t>
  </si>
  <si>
    <t>Ved gjennomgang av resultater i MBKs fagnettverksmøte 07.09.2016 konkluderte vi med følgende holdbarhet ved romtemperatur:</t>
  </si>
  <si>
    <t xml:space="preserve">7 døgn. </t>
  </si>
  <si>
    <t>Aase Nilsen, Christina Berg Larsen, Laila Fure</t>
  </si>
  <si>
    <t>TP og holdbarhet ved 15 - 25 C:</t>
  </si>
  <si>
    <t>Prøve 3 har avvikende resultater fra de andre og forkastes.</t>
  </si>
  <si>
    <t xml:space="preserve">Roche har ikke oppgitt holdbarhet for serumprøver ved oppbevaring i romtemperatur, kun holdbarhet ved 2 - 8 C som er satt til 28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</si>
</sst>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58968196"/>
        <c:axId val="60951717"/>
      </c:scatterChart>
      <c:valAx>
        <c:axId val="58968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51717"/>
        <c:crosses val="autoZero"/>
        <c:crossBetween val="midCat"/>
        <c:dispUnits/>
      </c:valAx>
      <c:valAx>
        <c:axId val="6095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8196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0.6688167727762659</c:v>
                  </c:pt>
                  <c:pt idx="2">
                    <c:v>1.1664884126170163</c:v>
                  </c:pt>
                  <c:pt idx="3">
                    <c:v>1.1723880375091495</c:v>
                  </c:pt>
                  <c:pt idx="4">
                    <c:v>1.201743943751799</c:v>
                  </c:pt>
                  <c:pt idx="5">
                    <c:v>1.1306822046664655</c:v>
                  </c:pt>
                  <c:pt idx="6">
                    <c:v>1.3432208070293192</c:v>
                  </c:pt>
                  <c:pt idx="7">
                    <c:v>1.3930167941491673</c:v>
                  </c:pt>
                  <c:pt idx="8">
                    <c:v>1.0599615734226193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0.6688167727762659</c:v>
                  </c:pt>
                  <c:pt idx="2">
                    <c:v>1.1664884126170163</c:v>
                  </c:pt>
                  <c:pt idx="3">
                    <c:v>1.1723880375091495</c:v>
                  </c:pt>
                  <c:pt idx="4">
                    <c:v>1.201743943751799</c:v>
                  </c:pt>
                  <c:pt idx="5">
                    <c:v>1.1306822046664655</c:v>
                  </c:pt>
                  <c:pt idx="6">
                    <c:v>1.3432208070293192</c:v>
                  </c:pt>
                  <c:pt idx="7">
                    <c:v>1.3930167941491673</c:v>
                  </c:pt>
                  <c:pt idx="8">
                    <c:v>1.0599615734226193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11694542"/>
        <c:axId val="38142015"/>
      </c:scatterChart>
      <c:valAx>
        <c:axId val="11694542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crossBetween val="midCat"/>
        <c:dispUnits/>
      </c:valAx>
      <c:valAx>
        <c:axId val="38142015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4542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:I11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107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108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109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99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99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110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108" t="s">
        <v>102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100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83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89</v>
      </c>
      <c r="I25" s="79" t="s">
        <v>90</v>
      </c>
      <c r="J25" s="79" t="s">
        <v>98</v>
      </c>
    </row>
    <row r="26" spans="1:10" ht="15">
      <c r="A26" s="79" t="s">
        <v>63</v>
      </c>
      <c r="B26" s="108" t="s">
        <v>106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91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92</v>
      </c>
      <c r="C28" s="76" t="s">
        <v>85</v>
      </c>
      <c r="D28" s="108" t="s">
        <v>94</v>
      </c>
      <c r="E28" s="108" t="s">
        <v>86</v>
      </c>
      <c r="F28" s="108" t="s">
        <v>87</v>
      </c>
      <c r="G28" s="108" t="s">
        <v>95</v>
      </c>
      <c r="H28" s="108" t="s">
        <v>88</v>
      </c>
      <c r="I28" s="108" t="s">
        <v>96</v>
      </c>
      <c r="J28" s="108" t="s">
        <v>97</v>
      </c>
    </row>
    <row r="29" spans="1:10" ht="15">
      <c r="A29" s="79" t="s">
        <v>66</v>
      </c>
      <c r="B29" s="108" t="s">
        <v>93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84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84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55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101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0.92</v>
      </c>
      <c r="C3" s="18" t="s">
        <v>25</v>
      </c>
      <c r="D3" s="17"/>
      <c r="E3" s="7">
        <v>5.2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78.3</v>
      </c>
      <c r="C8" s="64">
        <v>78.9</v>
      </c>
      <c r="D8" s="64">
        <v>78.5</v>
      </c>
      <c r="E8" s="64">
        <v>77.3</v>
      </c>
      <c r="F8" s="64">
        <v>77.9</v>
      </c>
      <c r="G8" s="64">
        <v>77.5</v>
      </c>
      <c r="H8" s="64">
        <v>76.4</v>
      </c>
      <c r="I8" s="64">
        <v>75.7</v>
      </c>
      <c r="J8" s="64">
        <v>78.8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69.3</v>
      </c>
      <c r="C9" s="64">
        <v>69</v>
      </c>
      <c r="D9" s="64">
        <v>71.3</v>
      </c>
      <c r="E9" s="64">
        <v>71.8</v>
      </c>
      <c r="F9" s="64">
        <v>71.2</v>
      </c>
      <c r="G9" s="64">
        <v>72</v>
      </c>
      <c r="H9" s="64">
        <v>70.9</v>
      </c>
      <c r="I9" s="64">
        <v>72.6</v>
      </c>
      <c r="J9" s="64">
        <v>69.7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74.6</v>
      </c>
      <c r="C10" s="64">
        <v>76.5</v>
      </c>
      <c r="D10" s="64">
        <v>78.9</v>
      </c>
      <c r="E10" s="64">
        <v>77.9</v>
      </c>
      <c r="F10" s="64">
        <v>78.7</v>
      </c>
      <c r="G10" s="64">
        <v>76</v>
      </c>
      <c r="H10" s="64">
        <v>77.2</v>
      </c>
      <c r="I10" s="64">
        <v>76.7</v>
      </c>
      <c r="J10" s="64">
        <v>78.8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65.1</v>
      </c>
      <c r="C11" s="64">
        <v>64.1</v>
      </c>
      <c r="D11" s="64">
        <v>65.3</v>
      </c>
      <c r="E11" s="64">
        <v>65.5</v>
      </c>
      <c r="F11" s="64">
        <v>64.8</v>
      </c>
      <c r="G11" s="64">
        <v>63.8</v>
      </c>
      <c r="H11" s="64">
        <v>63.5</v>
      </c>
      <c r="I11" s="64">
        <v>66.1</v>
      </c>
      <c r="J11" s="64">
        <v>65.4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74.1</v>
      </c>
      <c r="C12" s="64">
        <v>74</v>
      </c>
      <c r="D12" s="64">
        <v>74.1</v>
      </c>
      <c r="E12" s="64">
        <v>73.7</v>
      </c>
      <c r="F12" s="64">
        <v>73.3</v>
      </c>
      <c r="G12" s="64">
        <v>72.7</v>
      </c>
      <c r="H12" s="64">
        <v>73.6</v>
      </c>
      <c r="I12" s="64">
        <v>73.2</v>
      </c>
      <c r="J12" s="64">
        <v>73.2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69.9</v>
      </c>
      <c r="C13" s="64">
        <v>70.5</v>
      </c>
      <c r="D13" s="64">
        <v>71.8</v>
      </c>
      <c r="E13" s="64">
        <v>70.7</v>
      </c>
      <c r="F13" s="64">
        <v>69.6</v>
      </c>
      <c r="G13" s="64">
        <v>70.1</v>
      </c>
      <c r="H13" s="64">
        <v>71.9</v>
      </c>
      <c r="I13" s="64">
        <v>72.3</v>
      </c>
      <c r="J13" s="64">
        <v>71.3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74.9</v>
      </c>
      <c r="C14" s="64">
        <v>75</v>
      </c>
      <c r="D14" s="64">
        <v>75.6</v>
      </c>
      <c r="E14" s="64">
        <v>74.6</v>
      </c>
      <c r="F14" s="64">
        <v>75.4</v>
      </c>
      <c r="G14" s="64">
        <v>76.5</v>
      </c>
      <c r="H14" s="64">
        <v>77.1</v>
      </c>
      <c r="I14" s="64">
        <v>76.6</v>
      </c>
      <c r="J14" s="64">
        <v>74.9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72</v>
      </c>
      <c r="C15" s="64">
        <v>71.7</v>
      </c>
      <c r="D15" s="64">
        <v>71.8</v>
      </c>
      <c r="E15" s="64">
        <v>71.3</v>
      </c>
      <c r="F15" s="64">
        <v>71.4</v>
      </c>
      <c r="G15" s="64">
        <v>71.6</v>
      </c>
      <c r="H15" s="64">
        <v>71.5</v>
      </c>
      <c r="I15" s="64">
        <v>73.3</v>
      </c>
      <c r="J15" s="64">
        <v>72.5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67.4</v>
      </c>
      <c r="C16" s="64">
        <v>68.5</v>
      </c>
      <c r="D16" s="64">
        <v>68.2</v>
      </c>
      <c r="E16" s="64">
        <v>67.6</v>
      </c>
      <c r="F16" s="64">
        <v>67.7</v>
      </c>
      <c r="G16" s="64">
        <v>67.9</v>
      </c>
      <c r="H16" s="64">
        <v>67.2</v>
      </c>
      <c r="I16" s="64">
        <v>68.8</v>
      </c>
      <c r="J16" s="64">
        <v>68.9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65.7</v>
      </c>
      <c r="C17" s="63">
        <v>65.8</v>
      </c>
      <c r="D17" s="63">
        <v>65</v>
      </c>
      <c r="E17" s="63">
        <v>64.7</v>
      </c>
      <c r="F17" s="63">
        <v>65.2</v>
      </c>
      <c r="G17" s="63">
        <v>64.8</v>
      </c>
      <c r="H17" s="63">
        <v>64.7</v>
      </c>
      <c r="I17" s="63">
        <v>65.3</v>
      </c>
      <c r="J17" s="63">
        <v>66.5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100.76628352490422</v>
      </c>
      <c r="D64" s="25">
        <f aca="true" t="shared" si="2" ref="D64:D73">IF((B8&lt;&gt;0)*ISNUMBER(D8),100*(D8/B8),"")</f>
        <v>100.25542784163474</v>
      </c>
      <c r="E64" s="25">
        <f aca="true" t="shared" si="3" ref="E64:E73">IF((B8&lt;&gt;0)*ISNUMBER(E8),100*(E8/B8),"")</f>
        <v>98.7228607918263</v>
      </c>
      <c r="F64" s="25">
        <f aca="true" t="shared" si="4" ref="F64:F73">IF((B8&lt;&gt;0)*ISNUMBER(F8),100*(F8/B8),"")</f>
        <v>99.48914431673053</v>
      </c>
      <c r="G64" s="25">
        <f aca="true" t="shared" si="5" ref="G64:G73">IF((B8&lt;&gt;0)*ISNUMBER(G8),100*(G8/B8),"")</f>
        <v>98.97828863346105</v>
      </c>
      <c r="H64" s="25">
        <f aca="true" t="shared" si="6" ref="H64:H73">IF((B8&lt;&gt;0)*ISNUMBER(H8),100*(H8/B8),"")</f>
        <v>97.57343550447</v>
      </c>
      <c r="I64" s="25">
        <f aca="true" t="shared" si="7" ref="I64:I73">IF((B8&lt;&gt;0)*ISNUMBER(I8),100*(I8/B8),"")</f>
        <v>96.67943805874842</v>
      </c>
      <c r="J64" s="25">
        <f aca="true" t="shared" si="8" ref="J64:J73">IF((B8&lt;&gt;0)*ISNUMBER(J8),100*(J8/B8),"")</f>
        <v>100.63856960408684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99.56709956709958</v>
      </c>
      <c r="D65" s="25">
        <f t="shared" si="2"/>
        <v>102.8860028860029</v>
      </c>
      <c r="E65" s="25">
        <f t="shared" si="3"/>
        <v>103.60750360750362</v>
      </c>
      <c r="F65" s="25">
        <f t="shared" si="4"/>
        <v>102.74170274170275</v>
      </c>
      <c r="G65" s="25">
        <f t="shared" si="5"/>
        <v>103.89610389610391</v>
      </c>
      <c r="H65" s="25">
        <f t="shared" si="6"/>
        <v>102.30880230880233</v>
      </c>
      <c r="I65" s="25">
        <f t="shared" si="7"/>
        <v>104.76190476190477</v>
      </c>
      <c r="J65" s="25">
        <f t="shared" si="8"/>
        <v>100.57720057720059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102.54691689008044</v>
      </c>
      <c r="D66" s="25">
        <f t="shared" si="2"/>
        <v>105.76407506702414</v>
      </c>
      <c r="E66" s="25">
        <f t="shared" si="3"/>
        <v>104.4235924932976</v>
      </c>
      <c r="F66" s="25">
        <f t="shared" si="4"/>
        <v>105.49597855227884</v>
      </c>
      <c r="G66" s="25">
        <f t="shared" si="5"/>
        <v>101.87667560321717</v>
      </c>
      <c r="H66" s="25">
        <f t="shared" si="6"/>
        <v>103.48525469168901</v>
      </c>
      <c r="I66" s="25">
        <f t="shared" si="7"/>
        <v>102.81501340482575</v>
      </c>
      <c r="J66" s="25">
        <f t="shared" si="8"/>
        <v>105.63002680965148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98.46390168970814</v>
      </c>
      <c r="D67" s="25">
        <f t="shared" si="2"/>
        <v>100.30721966205837</v>
      </c>
      <c r="E67" s="25">
        <f t="shared" si="3"/>
        <v>100.61443932411676</v>
      </c>
      <c r="F67" s="25">
        <f t="shared" si="4"/>
        <v>99.53917050691244</v>
      </c>
      <c r="G67" s="25">
        <f t="shared" si="5"/>
        <v>98.0030721966206</v>
      </c>
      <c r="H67" s="25">
        <f t="shared" si="6"/>
        <v>97.54224270353303</v>
      </c>
      <c r="I67" s="25">
        <f t="shared" si="7"/>
        <v>101.53609831029186</v>
      </c>
      <c r="J67" s="25">
        <f t="shared" si="8"/>
        <v>100.46082949308757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99.86504723346829</v>
      </c>
      <c r="D68" s="25">
        <f t="shared" si="2"/>
        <v>100</v>
      </c>
      <c r="E68" s="25">
        <f t="shared" si="3"/>
        <v>99.46018893387316</v>
      </c>
      <c r="F68" s="25">
        <f t="shared" si="4"/>
        <v>98.9203778677463</v>
      </c>
      <c r="G68" s="25">
        <f t="shared" si="5"/>
        <v>98.11066126855602</v>
      </c>
      <c r="H68" s="25">
        <f t="shared" si="6"/>
        <v>99.32523616734143</v>
      </c>
      <c r="I68" s="25">
        <f t="shared" si="7"/>
        <v>98.78542510121459</v>
      </c>
      <c r="J68" s="25">
        <f t="shared" si="8"/>
        <v>98.78542510121459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100.85836909871244</v>
      </c>
      <c r="D69" s="25">
        <f t="shared" si="2"/>
        <v>102.7181688125894</v>
      </c>
      <c r="E69" s="25">
        <f t="shared" si="3"/>
        <v>101.14449213161659</v>
      </c>
      <c r="F69" s="25">
        <f t="shared" si="4"/>
        <v>99.57081545064376</v>
      </c>
      <c r="G69" s="25">
        <f t="shared" si="5"/>
        <v>100.28612303290414</v>
      </c>
      <c r="H69" s="25">
        <f t="shared" si="6"/>
        <v>102.86123032904149</v>
      </c>
      <c r="I69" s="25">
        <f t="shared" si="7"/>
        <v>103.43347639484976</v>
      </c>
      <c r="J69" s="25">
        <f t="shared" si="8"/>
        <v>102.00286123032902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100.13351134846462</v>
      </c>
      <c r="D70" s="25">
        <f t="shared" si="2"/>
        <v>100.93457943925233</v>
      </c>
      <c r="E70" s="25">
        <f t="shared" si="3"/>
        <v>99.59946595460613</v>
      </c>
      <c r="F70" s="25">
        <f t="shared" si="4"/>
        <v>100.6675567423231</v>
      </c>
      <c r="G70" s="25">
        <f t="shared" si="5"/>
        <v>102.1361815754339</v>
      </c>
      <c r="H70" s="25">
        <f t="shared" si="6"/>
        <v>102.93724966622162</v>
      </c>
      <c r="I70" s="25">
        <f t="shared" si="7"/>
        <v>102.26969292389852</v>
      </c>
      <c r="J70" s="25">
        <f t="shared" si="8"/>
        <v>100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99.58333333333333</v>
      </c>
      <c r="D71" s="25">
        <f t="shared" si="2"/>
        <v>99.72222222222223</v>
      </c>
      <c r="E71" s="25">
        <f t="shared" si="3"/>
        <v>99.02777777777777</v>
      </c>
      <c r="F71" s="25">
        <f t="shared" si="4"/>
        <v>99.16666666666667</v>
      </c>
      <c r="G71" s="25">
        <f t="shared" si="5"/>
        <v>99.44444444444443</v>
      </c>
      <c r="H71" s="25">
        <f t="shared" si="6"/>
        <v>99.30555555555556</v>
      </c>
      <c r="I71" s="25">
        <f t="shared" si="7"/>
        <v>101.80555555555554</v>
      </c>
      <c r="J71" s="25">
        <f t="shared" si="8"/>
        <v>100.69444444444444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101.63204747774479</v>
      </c>
      <c r="D72" s="25">
        <f t="shared" si="2"/>
        <v>101.18694362017804</v>
      </c>
      <c r="E72" s="25">
        <f t="shared" si="3"/>
        <v>100.29673590504449</v>
      </c>
      <c r="F72" s="25">
        <f t="shared" si="4"/>
        <v>100.44510385756675</v>
      </c>
      <c r="G72" s="25">
        <f t="shared" si="5"/>
        <v>100.74183976261128</v>
      </c>
      <c r="H72" s="25">
        <f t="shared" si="6"/>
        <v>99.70326409495549</v>
      </c>
      <c r="I72" s="25">
        <f t="shared" si="7"/>
        <v>102.07715133531157</v>
      </c>
      <c r="J72" s="25">
        <f t="shared" si="8"/>
        <v>102.22551928783383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100.15220700152206</v>
      </c>
      <c r="D73" s="25">
        <f t="shared" si="2"/>
        <v>98.93455098934551</v>
      </c>
      <c r="E73" s="25">
        <f t="shared" si="3"/>
        <v>98.4779299847793</v>
      </c>
      <c r="F73" s="25">
        <f t="shared" si="4"/>
        <v>99.23896499238964</v>
      </c>
      <c r="G73" s="25">
        <f t="shared" si="5"/>
        <v>98.63013698630137</v>
      </c>
      <c r="H73" s="25">
        <f t="shared" si="6"/>
        <v>98.4779299847793</v>
      </c>
      <c r="I73" s="25">
        <f t="shared" si="7"/>
        <v>99.39117199391171</v>
      </c>
      <c r="J73" s="25">
        <f t="shared" si="8"/>
        <v>101.21765601217656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100.35687171650379</v>
      </c>
      <c r="D114" s="26">
        <f t="shared" si="27"/>
        <v>101.27091905403077</v>
      </c>
      <c r="E114" s="26">
        <f t="shared" si="27"/>
        <v>100.53749869044417</v>
      </c>
      <c r="F114" s="26">
        <f t="shared" si="27"/>
        <v>100.52754816949607</v>
      </c>
      <c r="G114" s="26">
        <f t="shared" si="27"/>
        <v>100.21035273996539</v>
      </c>
      <c r="H114" s="26">
        <f t="shared" si="27"/>
        <v>100.35202010063891</v>
      </c>
      <c r="I114" s="26">
        <f>IF(I115&gt;0,AVERAGE(I64:I113),"")</f>
        <v>101.35549278405125</v>
      </c>
      <c r="J114" s="26">
        <f>IF(J115&gt;0,AVERAGE(J64:J113),"")</f>
        <v>101.2232532560025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1.153766525574406</v>
      </c>
      <c r="D116" s="26">
        <f t="shared" si="29"/>
        <v>2.0122929593426293</v>
      </c>
      <c r="E116" s="26">
        <f t="shared" si="29"/>
        <v>2.0224703203046364</v>
      </c>
      <c r="F116" s="26">
        <f t="shared" si="29"/>
        <v>2.073111786442029</v>
      </c>
      <c r="G116" s="26">
        <f t="shared" si="29"/>
        <v>1.9505241673166533</v>
      </c>
      <c r="H116" s="26">
        <f t="shared" si="29"/>
        <v>2.317171558321396</v>
      </c>
      <c r="I116" s="26">
        <f>IF(I115&gt;0,STDEV(I64:I113),"")</f>
        <v>2.4030739240894183</v>
      </c>
      <c r="J116" s="26">
        <f>IF(J115&gt;0,STDEV(J64:J113),"")</f>
        <v>1.828524988591007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0.3648530108874033</v>
      </c>
      <c r="D117" s="26">
        <f t="shared" si="30"/>
        <v>0.6363429071043313</v>
      </c>
      <c r="E117" s="26">
        <f t="shared" si="30"/>
        <v>0.6395612712252938</v>
      </c>
      <c r="F117" s="26">
        <f t="shared" si="30"/>
        <v>0.6555755089297388</v>
      </c>
      <c r="G117" s="26">
        <f t="shared" si="30"/>
        <v>0.6168098999923982</v>
      </c>
      <c r="H117" s="26">
        <f t="shared" si="30"/>
        <v>0.7327539853657301</v>
      </c>
      <c r="I117" s="26">
        <f>IF(I115&gt;0,I116/SQRT(I115),"")</f>
        <v>0.7599186985881131</v>
      </c>
      <c r="J117" s="26">
        <f>IF(J115&gt;0,J116/SQRT(J115),"")</f>
        <v>0.5782303722480983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0.6688167727762659</v>
      </c>
      <c r="D119" s="26">
        <f t="shared" si="32"/>
        <v>1.1664884126170163</v>
      </c>
      <c r="E119" s="26">
        <f t="shared" si="32"/>
        <v>1.1723880375091495</v>
      </c>
      <c r="F119" s="26">
        <f t="shared" si="32"/>
        <v>1.201743943751799</v>
      </c>
      <c r="G119" s="26">
        <f t="shared" si="32"/>
        <v>1.1306822046664655</v>
      </c>
      <c r="H119" s="26">
        <f t="shared" si="32"/>
        <v>1.3432208070293192</v>
      </c>
      <c r="I119" s="26">
        <f>IF(I115&gt;2,I118*I117,"")</f>
        <v>1.3930167941491673</v>
      </c>
      <c r="J119" s="26">
        <f>IF(J115&gt;2,J118*J117,"")</f>
        <v>1.0599615734226193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98.46390168970814</v>
      </c>
      <c r="D120" s="26">
        <f t="shared" si="33"/>
        <v>98.93455098934551</v>
      </c>
      <c r="E120" s="26">
        <f t="shared" si="33"/>
        <v>98.4779299847793</v>
      </c>
      <c r="F120" s="26">
        <f t="shared" si="33"/>
        <v>98.9203778677463</v>
      </c>
      <c r="G120" s="26">
        <f t="shared" si="33"/>
        <v>98.0030721966206</v>
      </c>
      <c r="H120" s="26">
        <f t="shared" si="33"/>
        <v>97.54224270353303</v>
      </c>
      <c r="I120" s="26">
        <f t="shared" si="33"/>
        <v>96.67943805874842</v>
      </c>
      <c r="J120" s="26">
        <f t="shared" si="33"/>
        <v>98.78542510121459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102.54691689008044</v>
      </c>
      <c r="D121" s="26">
        <f t="shared" si="34"/>
        <v>105.76407506702414</v>
      </c>
      <c r="E121" s="26">
        <f t="shared" si="34"/>
        <v>104.4235924932976</v>
      </c>
      <c r="F121" s="26">
        <f t="shared" si="34"/>
        <v>105.49597855227884</v>
      </c>
      <c r="G121" s="26">
        <f t="shared" si="34"/>
        <v>103.89610389610391</v>
      </c>
      <c r="H121" s="26">
        <f t="shared" si="34"/>
        <v>103.48525469168901</v>
      </c>
      <c r="I121" s="26">
        <f t="shared" si="34"/>
        <v>104.76190476190477</v>
      </c>
      <c r="J121" s="37">
        <f t="shared" si="34"/>
        <v>105.63002680965148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99.08</v>
      </c>
      <c r="C122" s="38">
        <f>100-B3</f>
        <v>99.08</v>
      </c>
      <c r="D122" s="38">
        <f>100-B3</f>
        <v>99.08</v>
      </c>
      <c r="E122" s="38">
        <f>100-B3</f>
        <v>99.08</v>
      </c>
      <c r="F122" s="38">
        <f>100-B3</f>
        <v>99.08</v>
      </c>
      <c r="G122" s="38">
        <f>100-B3</f>
        <v>99.08</v>
      </c>
      <c r="H122" s="38">
        <f>100-B3</f>
        <v>99.08</v>
      </c>
      <c r="I122" s="38">
        <f>100-B3</f>
        <v>99.08</v>
      </c>
      <c r="J122" s="38">
        <f>100-B3</f>
        <v>99.08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100.92</v>
      </c>
      <c r="C123" s="24">
        <f>100+B3</f>
        <v>100.92</v>
      </c>
      <c r="D123" s="24">
        <f>100+B3</f>
        <v>100.92</v>
      </c>
      <c r="E123" s="24">
        <f>100+B3</f>
        <v>100.92</v>
      </c>
      <c r="F123" s="24">
        <f>100+B3</f>
        <v>100.92</v>
      </c>
      <c r="G123" s="24">
        <f>100+B3</f>
        <v>100.92</v>
      </c>
      <c r="H123" s="24">
        <f>100+B3</f>
        <v>100.92</v>
      </c>
      <c r="I123" s="24">
        <f>100+B3</f>
        <v>100.92</v>
      </c>
      <c r="J123" s="24">
        <f>100+B3</f>
        <v>100.92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94.8</v>
      </c>
      <c r="C124" s="24">
        <f>100-E3</f>
        <v>94.8</v>
      </c>
      <c r="D124" s="24">
        <f>100-E3</f>
        <v>94.8</v>
      </c>
      <c r="E124" s="24">
        <f>100-E3</f>
        <v>94.8</v>
      </c>
      <c r="F124" s="24">
        <f>100-E3</f>
        <v>94.8</v>
      </c>
      <c r="G124" s="24">
        <f>100-E3</f>
        <v>94.8</v>
      </c>
      <c r="H124" s="24">
        <f>100-E3</f>
        <v>94.8</v>
      </c>
      <c r="I124" s="24">
        <f>100-E3</f>
        <v>94.8</v>
      </c>
      <c r="J124" s="39">
        <f>100-E3</f>
        <v>94.8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105.2</v>
      </c>
      <c r="C125" s="41">
        <f>100+E3</f>
        <v>105.2</v>
      </c>
      <c r="D125" s="41">
        <f>100+E3</f>
        <v>105.2</v>
      </c>
      <c r="E125" s="41">
        <f>100+E3</f>
        <v>105.2</v>
      </c>
      <c r="F125" s="41">
        <f>100+E3</f>
        <v>105.2</v>
      </c>
      <c r="G125" s="41">
        <f>100+E3</f>
        <v>105.2</v>
      </c>
      <c r="H125" s="41">
        <f>100+E3</f>
        <v>105.2</v>
      </c>
      <c r="I125" s="41">
        <f>100+E3</f>
        <v>105.2</v>
      </c>
      <c r="J125" s="37">
        <f>100+E3</f>
        <v>105.2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12" t="s">
        <v>115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113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104</v>
      </c>
    </row>
    <row r="27" ht="12.75">
      <c r="B27" s="66" t="s">
        <v>105</v>
      </c>
    </row>
    <row r="28" ht="12.75">
      <c r="B28" s="6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2017-02-21T11:53:05Z</dcterms:modified>
  <cp:category/>
  <cp:version/>
  <cp:contentType/>
  <cp:contentStatus/>
</cp:coreProperties>
</file>